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23 - Pilgrim\"/>
    </mc:Choice>
  </mc:AlternateContent>
  <xr:revisionPtr revIDLastSave="0" documentId="13_ncr:1_{C348C16B-C62B-410C-89EB-341CD099C29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C4" i="3"/>
  <c r="D2" i="3"/>
  <c r="E2" i="3"/>
  <c r="D4" i="3"/>
  <c r="D3" i="3"/>
  <c r="E3" i="3"/>
  <c r="B5" i="3"/>
  <c r="B4" i="3"/>
  <c r="B3" i="3"/>
  <c r="B2" i="3"/>
  <c r="A5" i="3"/>
  <c r="E4" i="3"/>
</calcChain>
</file>

<file path=xl/sharedStrings.xml><?xml version="1.0" encoding="utf-8"?>
<sst xmlns="http://schemas.openxmlformats.org/spreadsheetml/2006/main" count="22" uniqueCount="17">
  <si>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</si>
  <si>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</si>
  <si>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</si>
  <si>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</si>
  <si>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</si>
  <si>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</si>
  <si>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</si>
  <si>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</si>
  <si>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</si>
  <si>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</si>
  <si>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</si>
  <si>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</si>
  <si>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2B.8, 2.25, 2.26</t>
  </si>
  <si>
    <t>3.600</t>
  </si>
  <si>
    <t>1.10, 1.15,1.20</t>
  </si>
  <si>
    <t>Integritus Healthcare Systems</t>
  </si>
  <si>
    <t>IHS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</si>
</sst>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1.org\dfsroot\ltc_budget\Cost%20Reports\2021%20Cost%20Reports\2021%20-%20Cost%20Reports\123%20-%20Pilgrim\2021%20Pilgrim%20MCD%20Grou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Ancillary Revenue"/>
      <sheetName val="3"/>
      <sheetName val="4"/>
      <sheetName val="5"/>
      <sheetName val="6"/>
      <sheetName val="7"/>
      <sheetName val="FA_Roll"/>
      <sheetName val="FA Detail"/>
      <sheetName val="8"/>
      <sheetName val="Cash Flow"/>
      <sheetName val="9"/>
      <sheetName val="10"/>
      <sheetName val="sched 10"/>
      <sheetName val="5 Highest Paid"/>
      <sheetName val="11"/>
      <sheetName val="Long Term Debt"/>
      <sheetName val="12"/>
      <sheetName val="13"/>
      <sheetName val="Grouper"/>
      <sheetName val="Adjs"/>
      <sheetName val="Reconciliaton"/>
      <sheetName val="Pilgrim - BS Acct Details"/>
      <sheetName val="Pilgrim - IS Acct Details"/>
      <sheetName val="BENY"/>
      <sheetName val="priv port"/>
      <sheetName val="Payroll Recon"/>
      <sheetName val="Positions"/>
      <sheetName val=" # of employ"/>
      <sheetName val=" OT and Reg.Wages"/>
      <sheetName val="Registry Totals"/>
      <sheetName val="Outside Registry"/>
      <sheetName val="PILGRIM - Trans Detail"/>
      <sheetName val="IntegriNurse"/>
      <sheetName val="6420 Nursin Admin CPS"/>
      <sheetName val="GL"/>
      <sheetName val="Payroll Pivot"/>
      <sheetName val="Payroll"/>
      <sheetName val="Accruals"/>
      <sheetName val="Wage Transfers"/>
      <sheetName val="Transfer Pivot"/>
      <sheetName val="Job Splits"/>
      <sheetName val="Administrator"/>
      <sheetName val="SNF Codes"/>
      <sheetName val="Classific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7">
          <cell r="A17" t="str">
            <v>BHS Management</v>
          </cell>
          <cell r="B17" t="str">
            <v>Mgmt Fees</v>
          </cell>
        </row>
        <row r="18">
          <cell r="B18" t="str">
            <v>QA Prof.</v>
          </cell>
          <cell r="D18">
            <v>0</v>
          </cell>
        </row>
        <row r="19">
          <cell r="B19" t="str">
            <v xml:space="preserve">Purchased Service: Per Diem- RN, LPN,CNA, </v>
          </cell>
          <cell r="D19">
            <v>0</v>
          </cell>
        </row>
        <row r="21">
          <cell r="A21" t="str">
            <v>IntegriScript</v>
          </cell>
          <cell r="B21" t="str">
            <v>Pharmacy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zoomScale="82" zoomScaleNormal="82" workbookViewId="0">
      <selection activeCell="D6" sqref="D6"/>
    </sheetView>
  </sheetViews>
  <sheetFormatPr defaultRowHeight="15" x14ac:dyDescent="0.25"/>
  <cols>
    <col min="1" max="1" width="41.140625" style="10" customWidth="1"/>
    <col min="2" max="2" width="27.7109375" style="10" bestFit="1" customWidth="1"/>
    <col min="3" max="3" width="18.5703125" style="16" customWidth="1"/>
    <col min="4" max="4" width="13.85546875" style="16" bestFit="1" customWidth="1"/>
    <col min="5" max="5" width="16.28515625" style="16" customWidth="1"/>
    <col min="6" max="6" width="15.5703125" style="10" customWidth="1"/>
    <col min="7" max="7" width="30.28515625" style="10" bestFit="1" customWidth="1"/>
  </cols>
  <sheetData>
    <row r="1" spans="1:7" ht="30" x14ac:dyDescent="0.25">
      <c r="A1" s="18" t="s">
        <v>9</v>
      </c>
      <c r="B1" s="17" t="s">
        <v>8</v>
      </c>
      <c r="C1" s="19" t="s">
        <v>2</v>
      </c>
      <c r="D1" s="11" t="s">
        <v>7</v>
      </c>
      <c r="E1" s="11" t="s">
        <v>3</v>
      </c>
      <c r="F1" s="18" t="s">
        <v>4</v>
      </c>
      <c r="G1" s="17" t="s">
        <v>6</v>
      </c>
    </row>
    <row r="2" spans="1:7" x14ac:dyDescent="0.25">
      <c r="A2" s="7" t="s">
        <v>16</v>
      </c>
      <c r="B2" s="7" t="str">
        <f>+'[1]12'!B17</f>
        <v>Mgmt Fees</v>
      </c>
      <c r="C2" s="12">
        <v>826443</v>
      </c>
      <c r="D2" s="12">
        <f>+C2-E2</f>
        <v>-52807</v>
      </c>
      <c r="E2" s="12">
        <f>826443+52807</f>
        <v>879250</v>
      </c>
      <c r="F2" s="7" t="s">
        <v>12</v>
      </c>
      <c r="G2" s="7" t="s">
        <v>15</v>
      </c>
    </row>
    <row r="3" spans="1:7" x14ac:dyDescent="0.25">
      <c r="A3" s="7" t="s">
        <v>16</v>
      </c>
      <c r="B3" s="7" t="str">
        <f>+'[1]12'!B18</f>
        <v>QA Prof.</v>
      </c>
      <c r="C3" s="12">
        <v>75804</v>
      </c>
      <c r="D3" s="12">
        <f>+'[1]12'!$D$18</f>
        <v>0</v>
      </c>
      <c r="E3" s="12">
        <f t="shared" ref="E3:E5" si="0">+C3+D3</f>
        <v>75804</v>
      </c>
      <c r="F3" s="7" t="s">
        <v>13</v>
      </c>
      <c r="G3" s="7" t="s">
        <v>15</v>
      </c>
    </row>
    <row r="4" spans="1:7" x14ac:dyDescent="0.25">
      <c r="A4" s="7" t="s">
        <v>16</v>
      </c>
      <c r="B4" s="7" t="str">
        <f>+'[1]12'!B19</f>
        <v xml:space="preserve">Purchased Service: Per Diem- RN, LPN,CNA, </v>
      </c>
      <c r="C4" s="12">
        <f>281970+54858+272008</f>
        <v>608836</v>
      </c>
      <c r="D4" s="12">
        <f>+'[1]12'!$D$19</f>
        <v>0</v>
      </c>
      <c r="E4" s="12">
        <f t="shared" si="0"/>
        <v>608836</v>
      </c>
      <c r="F4" s="7" t="s">
        <v>14</v>
      </c>
      <c r="G4" s="7" t="s">
        <v>15</v>
      </c>
    </row>
    <row r="5" spans="1:7" x14ac:dyDescent="0.25">
      <c r="A5" s="7" t="str">
        <f>+'[1]12'!A$21</f>
        <v>IntegriScript</v>
      </c>
      <c r="B5" s="9" t="str">
        <f>+'[1]12'!$B$21</f>
        <v>Pharmacy</v>
      </c>
      <c r="C5" s="12">
        <v>342363</v>
      </c>
      <c r="D5" s="12">
        <f>+C5-E5</f>
        <v>97817.999999999971</v>
      </c>
      <c r="E5" s="12">
        <f>+C5/1.4</f>
        <v>244545.00000000003</v>
      </c>
      <c r="F5" s="9">
        <v>3.87</v>
      </c>
      <c r="G5" s="7" t="s">
        <v>15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1"/>
      <c r="B24" s="1"/>
      <c r="C24" s="14"/>
      <c r="D24" s="15"/>
      <c r="E24" s="13"/>
      <c r="F24" s="9"/>
      <c r="G24" s="9"/>
    </row>
  </sheetData>
  <pageMargins left="0.7" right="0.7" top="0.75" bottom="0.75" header="0.3" footer="0.3"/>
  <pageSetup scale="88" fitToHeight="0" orientation="landscape" r:id="rId1"/>
  <ignoredErrors>
    <ignoredError sqref="F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25FE4FF-A18D-4C68-BE3C-B1A86EDEA1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2023-09-22T18:29:02Z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